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deb\Documents\Jan\Historische Kring HKE\Jaarstukken\"/>
    </mc:Choice>
  </mc:AlternateContent>
  <xr:revisionPtr revIDLastSave="0" documentId="8_{BD89997C-2611-44FA-8873-A1DA798982B7}" xr6:coauthVersionLast="47" xr6:coauthVersionMax="47" xr10:uidLastSave="{00000000-0000-0000-0000-000000000000}"/>
  <bookViews>
    <workbookView xWindow="-120" yWindow="-120" windowWidth="29040" windowHeight="15720" activeTab="1" xr2:uid="{BB858353-177C-4D25-911D-A1037BB0164E}"/>
  </bookViews>
  <sheets>
    <sheet name="StaatB&amp;L2024" sheetId="18" r:id="rId1"/>
    <sheet name="balans 31122024" sheetId="1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2" i="18" l="1"/>
  <c r="N22" i="18"/>
  <c r="K33" i="18"/>
  <c r="N33" i="18"/>
  <c r="K44" i="18"/>
  <c r="N44" i="18"/>
  <c r="K49" i="18"/>
  <c r="K50" i="18" s="1"/>
  <c r="K52" i="18" s="1"/>
  <c r="N49" i="18"/>
  <c r="N50" i="18"/>
  <c r="N57" i="18"/>
  <c r="D59" i="18"/>
  <c r="H8" i="18"/>
  <c r="G40" i="18"/>
  <c r="H44" i="18" s="1"/>
  <c r="F17" i="17"/>
  <c r="G20" i="17" s="1"/>
  <c r="H57" i="18"/>
  <c r="H49" i="18"/>
  <c r="E49" i="18"/>
  <c r="E44" i="18"/>
  <c r="H33" i="18"/>
  <c r="E33" i="18"/>
  <c r="H22" i="18"/>
  <c r="E22" i="18"/>
  <c r="G30" i="17"/>
  <c r="G26" i="17"/>
  <c r="G31" i="17" s="1"/>
  <c r="G14" i="17"/>
  <c r="D30" i="17"/>
  <c r="D26" i="17"/>
  <c r="D20" i="17"/>
  <c r="D14" i="17"/>
  <c r="N52" i="18" l="1"/>
  <c r="E50" i="18"/>
  <c r="E52" i="18" s="1"/>
  <c r="G21" i="17"/>
  <c r="H50" i="18"/>
  <c r="H52" i="18" s="1"/>
  <c r="D31" i="17"/>
  <c r="D21" i="17"/>
</calcChain>
</file>

<file path=xl/sharedStrings.xml><?xml version="1.0" encoding="utf-8"?>
<sst xmlns="http://schemas.openxmlformats.org/spreadsheetml/2006/main" count="90" uniqueCount="74">
  <si>
    <t>Historische Kring Eemnes</t>
  </si>
  <si>
    <t>Balans</t>
  </si>
  <si>
    <t>Activa</t>
  </si>
  <si>
    <t>Vorderingen</t>
  </si>
  <si>
    <t>Liquide middelen</t>
  </si>
  <si>
    <t>ING bank</t>
  </si>
  <si>
    <t>Kas Oudheidskamer</t>
  </si>
  <si>
    <t xml:space="preserve">€ </t>
  </si>
  <si>
    <t>€</t>
  </si>
  <si>
    <t>PM</t>
  </si>
  <si>
    <t>Bezittingen</t>
  </si>
  <si>
    <t>Gebouw, inventaris en erfgoedcollectie</t>
  </si>
  <si>
    <t>Passiva</t>
  </si>
  <si>
    <t>Eigen Vermogen</t>
  </si>
  <si>
    <t>Beginsaldo</t>
  </si>
  <si>
    <t>Saldo staat van baten en lasten</t>
  </si>
  <si>
    <t>Kortlopende schulden</t>
  </si>
  <si>
    <t>Vlaggen</t>
  </si>
  <si>
    <t>Contributies</t>
  </si>
  <si>
    <t>Staat van baten en lasten</t>
  </si>
  <si>
    <t>Baten</t>
  </si>
  <si>
    <t>Verkopen</t>
  </si>
  <si>
    <t>Advertenties</t>
  </si>
  <si>
    <t>Sponsoren</t>
  </si>
  <si>
    <t>Koningsdag</t>
  </si>
  <si>
    <t>Klokkenluidersgilde</t>
  </si>
  <si>
    <t>Open Monumentendag</t>
  </si>
  <si>
    <t>Rente</t>
  </si>
  <si>
    <t>werkelijk</t>
  </si>
  <si>
    <t>Begroting</t>
  </si>
  <si>
    <t>Lasten</t>
  </si>
  <si>
    <t>Kosten Oudheidkamer</t>
  </si>
  <si>
    <t>Energie en water</t>
  </si>
  <si>
    <t>Zakelijke belastingen</t>
  </si>
  <si>
    <t>Telefoon/internet</t>
  </si>
  <si>
    <t>Verzekeringen</t>
  </si>
  <si>
    <t>Totale Baten</t>
  </si>
  <si>
    <t>Kosten Vereniging</t>
  </si>
  <si>
    <t>Kwartaalblad</t>
  </si>
  <si>
    <t>Tentoonstellingen</t>
  </si>
  <si>
    <t>Bijeenkomsten/lezingen</t>
  </si>
  <si>
    <t>Werkgroepen</t>
  </si>
  <si>
    <t>Kosten Bestuur</t>
  </si>
  <si>
    <t>Kantoorbenodigingen</t>
  </si>
  <si>
    <t>Bankkosten</t>
  </si>
  <si>
    <t>Totale lasten</t>
  </si>
  <si>
    <t>Saldo baten en lasten</t>
  </si>
  <si>
    <t xml:space="preserve"> </t>
  </si>
  <si>
    <t>Vertering, huishoudelijke-</t>
  </si>
  <si>
    <t>en onderhoudskosten</t>
  </si>
  <si>
    <t>Bestuurskosten en attenties</t>
  </si>
  <si>
    <t>Raboclubkas campagne boekjaar</t>
  </si>
  <si>
    <t>Collecten en overige giften</t>
  </si>
  <si>
    <t>Namenboek</t>
  </si>
  <si>
    <t>Aanschaffingen</t>
  </si>
  <si>
    <t>Subsidies Gemeente Eemnes</t>
  </si>
  <si>
    <t>Kleine Vlaggen</t>
  </si>
  <si>
    <t>kosten boek Namenboek</t>
  </si>
  <si>
    <t>Vooruitontvangen Rabo club actiegelden</t>
  </si>
  <si>
    <t>Schenkingen en legaten</t>
  </si>
  <si>
    <t>Vrienden</t>
  </si>
  <si>
    <t>verkoop opbrengst Namenboek</t>
  </si>
  <si>
    <t>Eemnesser Vlag en bezorgbijdragen</t>
  </si>
  <si>
    <t>Computer</t>
  </si>
  <si>
    <t xml:space="preserve">Contributie leden </t>
  </si>
  <si>
    <t>Kosten vlaggen</t>
  </si>
  <si>
    <t>CV Ketel</t>
  </si>
  <si>
    <t>Rabobank, spaarbanken</t>
  </si>
  <si>
    <t>Rabo betaalrekening</t>
  </si>
  <si>
    <t>Vooruitbetaalde posten</t>
  </si>
  <si>
    <t>Collectiebeheer systeem</t>
  </si>
  <si>
    <t>Schilderwerk buitenzijde Oudheiskamer</t>
  </si>
  <si>
    <t>Dakgoot westzijde vernieuwen</t>
  </si>
  <si>
    <t>Isolatie zolderdak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</si>
</sst>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0" fontId="0" fillId="0" borderId="1" xfId="0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4" fontId="0" fillId="0" borderId="0" xfId="0" applyNumberFormat="1"/>
    <xf numFmtId="1" fontId="0" fillId="0" borderId="0" xfId="0" applyNumberFormat="1"/>
    <xf numFmtId="1" fontId="0" fillId="0" borderId="1" xfId="0" applyNumberFormat="1" applyBorder="1"/>
    <xf numFmtId="1" fontId="0" fillId="0" borderId="0" xfId="0" applyNumberFormat="1" applyAlignment="1">
      <alignment horizontal="right"/>
    </xf>
    <xf numFmtId="3" fontId="0" fillId="0" borderId="0" xfId="0" applyNumberFormat="1"/>
    <xf numFmtId="3" fontId="0" fillId="0" borderId="0" xfId="0" applyNumberFormat="1" applyAlignment="1">
      <alignment horizontal="right"/>
    </xf>
    <xf numFmtId="3" fontId="0" fillId="0" borderId="1" xfId="0" applyNumberFormat="1" applyBorder="1"/>
    <xf numFmtId="3" fontId="1" fillId="0" borderId="0" xfId="0" applyNumberFormat="1" applyFont="1"/>
    <xf numFmtId="3" fontId="0" fillId="0" borderId="2" xfId="0" applyNumberFormat="1" applyBorder="1"/>
    <xf numFmtId="3" fontId="0" fillId="2" borderId="0" xfId="0" applyNumberFormat="1" applyFill="1"/>
    <xf numFmtId="3" fontId="0" fillId="2" borderId="1" xfId="0" applyNumberFormat="1" applyFill="1" applyBorder="1"/>
    <xf numFmtId="3" fontId="0" fillId="2" borderId="3" xfId="0" applyNumberFormat="1" applyFill="1" applyBorder="1"/>
    <xf numFmtId="3" fontId="0" fillId="0" borderId="3" xfId="0" applyNumberFormat="1" applyBorder="1"/>
    <xf numFmtId="3" fontId="0" fillId="2" borderId="4" xfId="0" applyNumberFormat="1" applyFill="1" applyBorder="1"/>
    <xf numFmtId="3" fontId="0" fillId="0" borderId="4" xfId="0" applyNumberFormat="1" applyBorder="1"/>
    <xf numFmtId="0" fontId="7" fillId="3" borderId="0" xfId="0" applyFont="1" applyFill="1"/>
    <xf numFmtId="0" fontId="0" fillId="3" borderId="0" xfId="0" applyFill="1"/>
    <xf numFmtId="3" fontId="0" fillId="3" borderId="0" xfId="0" applyNumberFormat="1" applyFill="1"/>
    <xf numFmtId="3" fontId="0" fillId="3" borderId="2" xfId="0" applyNumberFormat="1" applyFill="1" applyBorder="1"/>
    <xf numFmtId="15" fontId="0" fillId="0" borderId="1" xfId="0" quotePrefix="1" applyNumberFormat="1" applyBorder="1"/>
    <xf numFmtId="3" fontId="0" fillId="3" borderId="1" xfId="0" applyNumberFormat="1" applyFill="1" applyBorder="1"/>
    <xf numFmtId="0" fontId="7" fillId="0" borderId="0" xfId="0" applyFont="1"/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11254-9E8A-4DBD-BA1F-7AB6FFC80FF6}">
  <dimension ref="A1:V60"/>
  <sheetViews>
    <sheetView topLeftCell="A53" workbookViewId="0">
      <selection activeCell="J1" sqref="J1"/>
    </sheetView>
  </sheetViews>
  <sheetFormatPr defaultRowHeight="15" x14ac:dyDescent="0.25"/>
  <cols>
    <col min="1" max="1" width="2" customWidth="1"/>
    <col min="3" max="3" width="30" customWidth="1"/>
    <col min="4" max="4" width="7.85546875" customWidth="1"/>
    <col min="5" max="5" width="9.7109375" customWidth="1"/>
    <col min="6" max="6" width="1.42578125" customWidth="1"/>
    <col min="7" max="7" width="9" customWidth="1"/>
    <col min="8" max="8" width="10.28515625" customWidth="1"/>
    <col min="9" max="9" width="2.140625" customWidth="1"/>
    <col min="10" max="10" width="8.140625" customWidth="1"/>
    <col min="11" max="11" width="8.7109375" customWidth="1"/>
    <col min="12" max="12" width="0.85546875" customWidth="1"/>
    <col min="13" max="13" width="8.42578125" customWidth="1"/>
    <col min="14" max="14" width="8.5703125" customWidth="1"/>
    <col min="15" max="15" width="2.140625" customWidth="1"/>
    <col min="19" max="19" width="13" customWidth="1"/>
    <col min="21" max="21" width="11.42578125" customWidth="1"/>
  </cols>
  <sheetData>
    <row r="1" spans="1:21" ht="21" x14ac:dyDescent="0.35">
      <c r="A1" s="6" t="s">
        <v>0</v>
      </c>
    </row>
    <row r="3" spans="1:21" ht="18.75" x14ac:dyDescent="0.3">
      <c r="A3" s="2" t="s">
        <v>19</v>
      </c>
      <c r="B3" s="2"/>
      <c r="C3" s="2"/>
      <c r="D3" s="1" t="s">
        <v>29</v>
      </c>
      <c r="E3" s="1"/>
      <c r="F3" s="1"/>
      <c r="G3" s="1" t="s">
        <v>28</v>
      </c>
      <c r="H3" s="2"/>
      <c r="I3" s="2"/>
      <c r="J3" s="1" t="s">
        <v>29</v>
      </c>
      <c r="K3" s="1"/>
      <c r="L3" s="1"/>
      <c r="M3" s="1" t="s">
        <v>28</v>
      </c>
      <c r="N3" s="2"/>
      <c r="O3" s="2"/>
    </row>
    <row r="4" spans="1:21" x14ac:dyDescent="0.25">
      <c r="D4" s="4"/>
      <c r="E4" s="4">
        <v>2025</v>
      </c>
      <c r="G4" s="4"/>
      <c r="H4" s="4">
        <v>2024</v>
      </c>
      <c r="J4" s="4"/>
      <c r="K4" s="4">
        <v>2024</v>
      </c>
      <c r="M4" s="4"/>
      <c r="N4" s="4">
        <v>2023</v>
      </c>
      <c r="P4" s="9"/>
      <c r="Q4" s="9"/>
      <c r="R4" s="9"/>
      <c r="S4" s="10"/>
      <c r="T4" s="9"/>
      <c r="U4" s="9"/>
    </row>
    <row r="5" spans="1:21" x14ac:dyDescent="0.25">
      <c r="E5" t="s">
        <v>8</v>
      </c>
      <c r="H5" t="s">
        <v>8</v>
      </c>
      <c r="K5" t="s">
        <v>8</v>
      </c>
      <c r="N5" t="s">
        <v>8</v>
      </c>
      <c r="P5" s="9"/>
      <c r="Q5" s="9"/>
      <c r="R5" s="9"/>
      <c r="S5" s="10"/>
      <c r="T5" s="9"/>
      <c r="U5" s="9"/>
    </row>
    <row r="6" spans="1:21" ht="15.75" x14ac:dyDescent="0.25">
      <c r="A6" s="8" t="s">
        <v>20</v>
      </c>
      <c r="P6" s="9"/>
      <c r="Q6" s="9"/>
      <c r="R6" s="9"/>
      <c r="S6" s="10"/>
      <c r="T6" s="9"/>
      <c r="U6" s="9"/>
    </row>
    <row r="7" spans="1:21" x14ac:dyDescent="0.25">
      <c r="A7" t="s">
        <v>64</v>
      </c>
      <c r="D7" s="18"/>
      <c r="E7" s="18">
        <v>12000</v>
      </c>
      <c r="G7" s="13"/>
      <c r="H7" s="13">
        <v>11905</v>
      </c>
      <c r="J7" s="18"/>
      <c r="K7" s="18">
        <v>12500</v>
      </c>
      <c r="M7" s="13"/>
      <c r="N7" s="13">
        <v>11179</v>
      </c>
      <c r="P7" s="9"/>
      <c r="Q7" s="10"/>
      <c r="R7" s="9"/>
      <c r="S7" s="9"/>
      <c r="T7" s="9"/>
      <c r="U7" s="9"/>
    </row>
    <row r="8" spans="1:21" x14ac:dyDescent="0.25">
      <c r="A8" t="s">
        <v>21</v>
      </c>
      <c r="D8" s="18"/>
      <c r="E8" s="18">
        <v>900</v>
      </c>
      <c r="G8" s="13"/>
      <c r="H8" s="13">
        <f>885-39</f>
        <v>846</v>
      </c>
      <c r="J8" s="18"/>
      <c r="K8" s="18">
        <v>1000</v>
      </c>
      <c r="M8" s="13"/>
      <c r="N8" s="13">
        <v>718</v>
      </c>
      <c r="P8" s="9"/>
      <c r="Q8" s="10"/>
      <c r="R8" s="9"/>
      <c r="S8" s="9"/>
      <c r="T8" s="9"/>
      <c r="U8" s="9"/>
    </row>
    <row r="9" spans="1:21" x14ac:dyDescent="0.25">
      <c r="A9" t="s">
        <v>22</v>
      </c>
      <c r="D9" s="18"/>
      <c r="E9" s="18">
        <v>1500</v>
      </c>
      <c r="G9" s="13"/>
      <c r="H9" s="13">
        <v>1500</v>
      </c>
      <c r="J9" s="18"/>
      <c r="K9" s="18">
        <v>1500</v>
      </c>
      <c r="M9" s="13"/>
      <c r="N9" s="13">
        <v>1500</v>
      </c>
      <c r="P9" s="9"/>
      <c r="Q9" s="10"/>
      <c r="R9" s="9"/>
      <c r="S9" s="9"/>
      <c r="T9" s="9"/>
      <c r="U9" s="9"/>
    </row>
    <row r="10" spans="1:21" x14ac:dyDescent="0.25">
      <c r="A10" t="s">
        <v>23</v>
      </c>
      <c r="D10" s="18"/>
      <c r="E10" s="18">
        <v>250</v>
      </c>
      <c r="G10" s="13"/>
      <c r="H10" s="13">
        <v>250</v>
      </c>
      <c r="J10" s="18"/>
      <c r="K10" s="18">
        <v>250</v>
      </c>
      <c r="M10" s="13"/>
      <c r="N10" s="13">
        <v>100</v>
      </c>
      <c r="P10" s="9"/>
      <c r="Q10" s="10"/>
      <c r="R10" s="9"/>
      <c r="S10" s="9"/>
      <c r="T10" s="9"/>
      <c r="U10" s="9"/>
    </row>
    <row r="11" spans="1:21" x14ac:dyDescent="0.25">
      <c r="A11" t="s">
        <v>52</v>
      </c>
      <c r="D11" s="18"/>
      <c r="E11" s="18">
        <v>450</v>
      </c>
      <c r="G11" s="13"/>
      <c r="H11" s="13">
        <v>465</v>
      </c>
      <c r="J11" s="18"/>
      <c r="K11" s="18">
        <v>350</v>
      </c>
      <c r="M11" s="13"/>
      <c r="N11" s="13">
        <v>802</v>
      </c>
      <c r="P11" s="9"/>
      <c r="Q11" s="10"/>
      <c r="R11" s="9"/>
      <c r="S11" s="9"/>
      <c r="T11" s="9"/>
      <c r="U11" s="9"/>
    </row>
    <row r="12" spans="1:21" x14ac:dyDescent="0.25">
      <c r="A12" t="s">
        <v>60</v>
      </c>
      <c r="D12" s="18"/>
      <c r="E12" s="18">
        <v>300</v>
      </c>
      <c r="G12" s="13"/>
      <c r="H12" s="13">
        <v>325</v>
      </c>
      <c r="J12" s="18"/>
      <c r="K12" s="18">
        <v>200</v>
      </c>
      <c r="M12" s="13"/>
      <c r="N12" s="13">
        <v>25</v>
      </c>
      <c r="P12" s="9"/>
      <c r="Q12" s="10"/>
      <c r="R12" s="9"/>
      <c r="S12" s="9"/>
      <c r="T12" s="9"/>
      <c r="U12" s="9"/>
    </row>
    <row r="13" spans="1:21" x14ac:dyDescent="0.25">
      <c r="A13" t="s">
        <v>59</v>
      </c>
      <c r="D13" s="18"/>
      <c r="E13" s="18">
        <v>0</v>
      </c>
      <c r="G13" s="13"/>
      <c r="H13" s="13">
        <v>0</v>
      </c>
      <c r="J13" s="18"/>
      <c r="K13" s="18">
        <v>0</v>
      </c>
      <c r="M13" s="13"/>
      <c r="N13" s="13">
        <v>1000</v>
      </c>
      <c r="P13" s="9"/>
      <c r="Q13" s="10"/>
      <c r="R13" s="9"/>
      <c r="S13" s="9"/>
      <c r="T13" s="9"/>
      <c r="U13" s="9"/>
    </row>
    <row r="14" spans="1:21" x14ac:dyDescent="0.25">
      <c r="A14" t="s">
        <v>55</v>
      </c>
      <c r="D14" s="18"/>
      <c r="E14" s="18">
        <v>400</v>
      </c>
      <c r="G14" s="13"/>
      <c r="H14" s="13">
        <v>800</v>
      </c>
      <c r="J14" s="18"/>
      <c r="K14" s="18">
        <v>0</v>
      </c>
      <c r="M14" s="13"/>
      <c r="N14" s="13">
        <v>0</v>
      </c>
      <c r="P14" s="9"/>
      <c r="Q14" s="10"/>
      <c r="R14" s="9"/>
      <c r="S14" s="9"/>
      <c r="T14" s="9"/>
      <c r="U14" s="9"/>
    </row>
    <row r="15" spans="1:21" x14ac:dyDescent="0.25">
      <c r="A15" t="s">
        <v>51</v>
      </c>
      <c r="D15" s="18"/>
      <c r="E15" s="18">
        <v>1190</v>
      </c>
      <c r="G15" s="13"/>
      <c r="H15" s="13">
        <v>1171</v>
      </c>
      <c r="J15" s="18"/>
      <c r="K15" s="18">
        <v>1000</v>
      </c>
      <c r="M15" s="13"/>
      <c r="N15" s="13">
        <v>1500</v>
      </c>
      <c r="P15" s="9"/>
      <c r="Q15" s="10"/>
      <c r="R15" s="9"/>
      <c r="S15" s="9"/>
      <c r="T15" s="9"/>
      <c r="U15" s="9"/>
    </row>
    <row r="16" spans="1:21" x14ac:dyDescent="0.25">
      <c r="A16" t="s">
        <v>61</v>
      </c>
      <c r="D16" s="18"/>
      <c r="E16" s="18">
        <v>75</v>
      </c>
      <c r="G16" s="13" t="s">
        <v>47</v>
      </c>
      <c r="H16" s="13">
        <v>112</v>
      </c>
      <c r="J16" s="18"/>
      <c r="K16" s="18">
        <v>200</v>
      </c>
      <c r="M16" s="13" t="s">
        <v>47</v>
      </c>
      <c r="N16" s="13">
        <v>112</v>
      </c>
      <c r="P16" s="9"/>
      <c r="Q16" s="10"/>
      <c r="R16" s="9"/>
      <c r="S16" s="9"/>
      <c r="T16" s="9"/>
      <c r="U16" s="9"/>
    </row>
    <row r="17" spans="1:22" x14ac:dyDescent="0.25">
      <c r="A17" t="s">
        <v>25</v>
      </c>
      <c r="D17" s="18"/>
      <c r="E17" s="18">
        <v>1800</v>
      </c>
      <c r="G17" s="13"/>
      <c r="H17" s="13">
        <v>1950</v>
      </c>
      <c r="J17" s="18"/>
      <c r="K17" s="18">
        <v>1000</v>
      </c>
      <c r="M17" s="13"/>
      <c r="N17" s="13">
        <v>1700</v>
      </c>
      <c r="P17" s="9"/>
      <c r="Q17" s="10"/>
      <c r="R17" s="9"/>
      <c r="S17" s="9"/>
      <c r="T17" s="9"/>
      <c r="U17" s="9"/>
    </row>
    <row r="18" spans="1:22" x14ac:dyDescent="0.25">
      <c r="A18" t="s">
        <v>24</v>
      </c>
      <c r="D18" s="18"/>
      <c r="E18" s="18">
        <v>650</v>
      </c>
      <c r="G18" s="13"/>
      <c r="H18" s="13">
        <v>616</v>
      </c>
      <c r="J18" s="18"/>
      <c r="K18" s="18">
        <v>700</v>
      </c>
      <c r="M18" s="13"/>
      <c r="N18" s="13">
        <v>771</v>
      </c>
      <c r="P18" s="9"/>
      <c r="Q18" s="10"/>
      <c r="R18" s="9"/>
      <c r="S18" s="9"/>
      <c r="T18" s="9"/>
      <c r="U18" s="9"/>
    </row>
    <row r="19" spans="1:22" x14ac:dyDescent="0.25">
      <c r="A19" t="s">
        <v>26</v>
      </c>
      <c r="D19" s="18"/>
      <c r="E19" s="18">
        <v>0</v>
      </c>
      <c r="G19" s="13"/>
      <c r="H19" s="13">
        <v>39</v>
      </c>
      <c r="J19" s="18"/>
      <c r="K19" s="18">
        <v>200</v>
      </c>
      <c r="M19" s="13"/>
      <c r="N19" s="13">
        <v>0</v>
      </c>
      <c r="P19" s="9"/>
      <c r="Q19" s="10"/>
      <c r="R19" s="9"/>
      <c r="S19" s="9"/>
      <c r="T19" s="9"/>
      <c r="U19" s="9"/>
    </row>
    <row r="20" spans="1:22" x14ac:dyDescent="0.25">
      <c r="A20" t="s">
        <v>62</v>
      </c>
      <c r="D20" s="18"/>
      <c r="E20" s="18">
        <v>250</v>
      </c>
      <c r="G20" s="13"/>
      <c r="H20" s="13">
        <v>249</v>
      </c>
      <c r="J20" s="18"/>
      <c r="K20" s="18">
        <v>250</v>
      </c>
      <c r="M20" s="13"/>
      <c r="N20" s="13">
        <v>687</v>
      </c>
      <c r="P20" s="9"/>
      <c r="Q20" s="10"/>
      <c r="R20" s="9"/>
      <c r="S20" s="9"/>
      <c r="T20" s="9"/>
      <c r="U20" s="9"/>
    </row>
    <row r="21" spans="1:22" x14ac:dyDescent="0.25">
      <c r="A21" t="s">
        <v>27</v>
      </c>
      <c r="D21" s="18"/>
      <c r="E21" s="18">
        <v>400</v>
      </c>
      <c r="G21" s="13"/>
      <c r="H21" s="13">
        <v>466</v>
      </c>
      <c r="J21" s="18"/>
      <c r="K21" s="18">
        <v>75</v>
      </c>
      <c r="M21" s="13"/>
      <c r="N21" s="13">
        <v>14</v>
      </c>
      <c r="P21" s="9"/>
      <c r="Q21" s="10"/>
      <c r="R21" s="9"/>
      <c r="S21" s="9"/>
    </row>
    <row r="22" spans="1:22" ht="15.75" x14ac:dyDescent="0.25">
      <c r="A22" s="8" t="s">
        <v>36</v>
      </c>
      <c r="D22" s="18"/>
      <c r="E22" s="20">
        <f>SUM(E7:E21)</f>
        <v>20165</v>
      </c>
      <c r="G22" s="13"/>
      <c r="H22" s="21">
        <f>SUM(H7:H21)</f>
        <v>20694</v>
      </c>
      <c r="J22" s="18"/>
      <c r="K22" s="20">
        <f>SUM(K7:K21)</f>
        <v>19225</v>
      </c>
      <c r="M22" s="13"/>
      <c r="N22" s="21">
        <f>SUM(N7:N21)</f>
        <v>20108</v>
      </c>
      <c r="P22" s="9"/>
      <c r="Q22" s="10"/>
      <c r="R22" s="9"/>
      <c r="S22" s="9"/>
    </row>
    <row r="23" spans="1:22" x14ac:dyDescent="0.25">
      <c r="D23" s="18"/>
      <c r="E23" s="18"/>
      <c r="G23" s="13"/>
      <c r="H23" s="13"/>
      <c r="J23" s="18"/>
      <c r="K23" s="18"/>
      <c r="M23" s="13"/>
      <c r="N23" s="13"/>
      <c r="P23" s="9"/>
      <c r="Q23" s="10"/>
      <c r="R23" s="9"/>
      <c r="S23" s="9"/>
    </row>
    <row r="24" spans="1:22" ht="18.75" x14ac:dyDescent="0.3">
      <c r="A24" s="2" t="s">
        <v>30</v>
      </c>
      <c r="D24" s="18"/>
      <c r="E24" s="18"/>
      <c r="G24" s="13"/>
      <c r="H24" s="13"/>
      <c r="J24" s="18"/>
      <c r="K24" s="18"/>
      <c r="M24" s="13"/>
      <c r="N24" s="13"/>
      <c r="P24" s="9"/>
      <c r="Q24" s="9"/>
      <c r="R24" s="10"/>
      <c r="S24" s="9"/>
      <c r="T24" s="9"/>
      <c r="U24" s="31"/>
      <c r="V24" s="32"/>
    </row>
    <row r="25" spans="1:22" x14ac:dyDescent="0.25">
      <c r="A25" s="1" t="s">
        <v>31</v>
      </c>
      <c r="D25" s="18"/>
      <c r="E25" s="18"/>
      <c r="G25" s="13"/>
      <c r="H25" s="13"/>
      <c r="J25" s="18"/>
      <c r="K25" s="18"/>
      <c r="M25" s="13"/>
      <c r="N25" s="13"/>
      <c r="P25" s="9"/>
      <c r="Q25" s="9"/>
      <c r="R25" s="10"/>
      <c r="S25" s="9"/>
      <c r="T25" s="9"/>
      <c r="U25" s="31"/>
      <c r="V25" s="32"/>
    </row>
    <row r="26" spans="1:22" x14ac:dyDescent="0.25">
      <c r="B26" t="s">
        <v>32</v>
      </c>
      <c r="D26" s="18">
        <v>1650</v>
      </c>
      <c r="E26" s="18"/>
      <c r="G26" s="13">
        <v>1492</v>
      </c>
      <c r="H26" s="13"/>
      <c r="J26" s="18">
        <v>2100</v>
      </c>
      <c r="K26" s="18"/>
      <c r="M26" s="13">
        <v>1430</v>
      </c>
      <c r="N26" s="13"/>
      <c r="P26" s="9"/>
      <c r="Q26" s="9"/>
      <c r="R26" s="10"/>
      <c r="S26" s="9"/>
      <c r="T26" s="9"/>
      <c r="U26" s="31"/>
      <c r="V26" s="32"/>
    </row>
    <row r="27" spans="1:22" x14ac:dyDescent="0.25">
      <c r="B27" t="s">
        <v>48</v>
      </c>
      <c r="D27" s="18"/>
      <c r="E27" s="18"/>
      <c r="G27" s="13"/>
      <c r="H27" s="13"/>
      <c r="J27" s="18"/>
      <c r="K27" s="18"/>
      <c r="M27" s="13"/>
      <c r="N27" s="13"/>
      <c r="P27" s="9"/>
      <c r="Q27" s="9"/>
      <c r="R27" s="10"/>
      <c r="S27" s="9"/>
      <c r="T27" s="9"/>
      <c r="U27" s="31"/>
      <c r="V27" s="32"/>
    </row>
    <row r="28" spans="1:22" x14ac:dyDescent="0.25">
      <c r="B28" t="s">
        <v>49</v>
      </c>
      <c r="D28" s="18">
        <v>650</v>
      </c>
      <c r="E28" s="18"/>
      <c r="G28" s="13">
        <v>661</v>
      </c>
      <c r="H28" s="13"/>
      <c r="J28" s="18">
        <v>500</v>
      </c>
      <c r="K28" s="18"/>
      <c r="M28" s="13">
        <v>590</v>
      </c>
      <c r="N28" s="13"/>
      <c r="P28" s="9"/>
      <c r="Q28" s="9"/>
      <c r="R28" s="10"/>
      <c r="S28" s="9"/>
      <c r="T28" s="9"/>
      <c r="U28" s="31"/>
      <c r="V28" s="32"/>
    </row>
    <row r="29" spans="1:22" x14ac:dyDescent="0.25">
      <c r="B29" t="s">
        <v>33</v>
      </c>
      <c r="D29" s="18">
        <v>775</v>
      </c>
      <c r="E29" s="18"/>
      <c r="G29" s="13">
        <v>740</v>
      </c>
      <c r="H29" s="13"/>
      <c r="J29" s="18">
        <v>700</v>
      </c>
      <c r="K29" s="18"/>
      <c r="M29" s="13">
        <v>694</v>
      </c>
      <c r="N29" s="13"/>
      <c r="P29" s="9"/>
      <c r="Q29" s="9"/>
      <c r="R29" s="10"/>
      <c r="S29" s="9"/>
      <c r="T29" s="9"/>
      <c r="U29" s="31"/>
      <c r="V29" s="32"/>
    </row>
    <row r="30" spans="1:22" x14ac:dyDescent="0.25">
      <c r="B30" t="s">
        <v>34</v>
      </c>
      <c r="D30" s="18">
        <v>800</v>
      </c>
      <c r="E30" s="18"/>
      <c r="G30" s="13">
        <v>990</v>
      </c>
      <c r="H30" s="13"/>
      <c r="J30" s="18">
        <v>700</v>
      </c>
      <c r="K30" s="18"/>
      <c r="M30" s="13">
        <v>631</v>
      </c>
      <c r="N30" s="13"/>
      <c r="P30" s="9"/>
      <c r="Q30" s="9"/>
      <c r="R30" s="10"/>
      <c r="S30" s="9"/>
      <c r="T30" s="9"/>
      <c r="U30" s="31"/>
      <c r="V30" s="32"/>
    </row>
    <row r="31" spans="1:22" x14ac:dyDescent="0.25">
      <c r="B31" t="s">
        <v>35</v>
      </c>
      <c r="D31" s="18">
        <v>1375</v>
      </c>
      <c r="E31" s="18"/>
      <c r="G31" s="13">
        <v>1366</v>
      </c>
      <c r="H31" s="13"/>
      <c r="J31" s="18">
        <v>1300</v>
      </c>
      <c r="K31" s="18"/>
      <c r="M31" s="13">
        <v>1285</v>
      </c>
      <c r="N31" s="13"/>
      <c r="P31" s="9"/>
      <c r="Q31" s="9"/>
      <c r="R31" s="10"/>
      <c r="S31" s="9"/>
      <c r="T31" s="9"/>
      <c r="U31" s="31"/>
      <c r="V31" s="32"/>
    </row>
    <row r="32" spans="1:22" x14ac:dyDescent="0.25">
      <c r="B32" s="25" t="s">
        <v>54</v>
      </c>
      <c r="C32" s="25"/>
      <c r="D32" s="29">
        <v>8300</v>
      </c>
      <c r="E32" s="18"/>
      <c r="G32" s="29">
        <v>1349</v>
      </c>
      <c r="H32" s="13"/>
      <c r="J32" s="29">
        <v>1015</v>
      </c>
      <c r="K32" s="18"/>
      <c r="M32" s="29">
        <v>3344</v>
      </c>
      <c r="N32" s="13"/>
      <c r="P32" s="9"/>
      <c r="Q32" s="9"/>
      <c r="R32" s="10"/>
      <c r="S32" s="9"/>
      <c r="T32" s="9"/>
      <c r="U32" s="31"/>
      <c r="V32" s="32"/>
    </row>
    <row r="33" spans="1:22" x14ac:dyDescent="0.25">
      <c r="D33" s="18"/>
      <c r="E33" s="18">
        <f>SUM(D26:D32)</f>
        <v>13550</v>
      </c>
      <c r="G33" s="13"/>
      <c r="H33" s="13">
        <f>SUM(G26:G32)</f>
        <v>6598</v>
      </c>
      <c r="J33" s="18"/>
      <c r="K33" s="18">
        <f>SUM(J26:J32)</f>
        <v>6315</v>
      </c>
      <c r="M33" s="13"/>
      <c r="N33" s="13">
        <f>SUM(M26:M32)</f>
        <v>7974</v>
      </c>
      <c r="P33" s="9"/>
      <c r="Q33" s="9"/>
      <c r="R33" s="10"/>
      <c r="S33" s="9"/>
      <c r="T33" s="9"/>
      <c r="U33" s="31"/>
      <c r="V33" s="32"/>
    </row>
    <row r="34" spans="1:22" ht="15.75" x14ac:dyDescent="0.25">
      <c r="A34" s="8" t="s">
        <v>37</v>
      </c>
      <c r="D34" s="18"/>
      <c r="E34" s="18"/>
      <c r="G34" s="13"/>
      <c r="H34" s="13"/>
      <c r="J34" s="18"/>
      <c r="K34" s="18"/>
      <c r="M34" s="13"/>
      <c r="N34" s="13"/>
      <c r="P34" s="9"/>
      <c r="Q34" s="9"/>
      <c r="R34" s="10"/>
      <c r="S34" s="9"/>
      <c r="T34" s="9"/>
      <c r="U34" s="31"/>
      <c r="V34" s="32"/>
    </row>
    <row r="35" spans="1:22" x14ac:dyDescent="0.25">
      <c r="B35" t="s">
        <v>38</v>
      </c>
      <c r="D35" s="18">
        <v>9000</v>
      </c>
      <c r="E35" s="18"/>
      <c r="G35" s="13">
        <v>8854</v>
      </c>
      <c r="H35" s="13"/>
      <c r="J35" s="18">
        <v>8750</v>
      </c>
      <c r="K35" s="18"/>
      <c r="M35" s="13">
        <v>8565</v>
      </c>
      <c r="N35" s="13"/>
      <c r="P35" s="9"/>
      <c r="Q35" s="9"/>
      <c r="R35" s="10"/>
      <c r="S35" s="9"/>
      <c r="T35" s="9"/>
      <c r="U35" s="31"/>
      <c r="V35" s="32"/>
    </row>
    <row r="36" spans="1:22" x14ac:dyDescent="0.25">
      <c r="B36" t="s">
        <v>39</v>
      </c>
      <c r="D36" s="18">
        <v>400</v>
      </c>
      <c r="E36" s="18"/>
      <c r="G36" s="13">
        <v>309</v>
      </c>
      <c r="H36" s="13"/>
      <c r="J36" s="18">
        <v>400</v>
      </c>
      <c r="K36" s="18"/>
      <c r="M36" s="13">
        <v>467</v>
      </c>
      <c r="N36" s="13"/>
      <c r="P36" s="9"/>
      <c r="Q36" s="9"/>
      <c r="R36" s="10"/>
      <c r="S36" s="9"/>
      <c r="T36" s="9"/>
      <c r="U36" s="31"/>
      <c r="V36" s="32"/>
    </row>
    <row r="37" spans="1:22" x14ac:dyDescent="0.25">
      <c r="B37" t="s">
        <v>40</v>
      </c>
      <c r="D37" s="18">
        <v>500</v>
      </c>
      <c r="E37" s="18"/>
      <c r="G37" s="13">
        <v>448</v>
      </c>
      <c r="H37" s="13"/>
      <c r="J37" s="18">
        <v>500</v>
      </c>
      <c r="K37" s="18"/>
      <c r="M37" s="13">
        <v>702</v>
      </c>
      <c r="N37" s="13"/>
      <c r="P37" s="9"/>
      <c r="Q37" s="9"/>
      <c r="R37" s="10"/>
      <c r="S37" s="9"/>
      <c r="T37" s="9"/>
      <c r="U37" s="31"/>
      <c r="V37" s="32"/>
    </row>
    <row r="38" spans="1:22" x14ac:dyDescent="0.25">
      <c r="B38" t="s">
        <v>57</v>
      </c>
      <c r="D38" s="18">
        <v>160</v>
      </c>
      <c r="E38" s="18"/>
      <c r="G38" s="13">
        <v>317</v>
      </c>
      <c r="H38" s="13"/>
      <c r="J38" s="18">
        <v>175</v>
      </c>
      <c r="K38" s="18"/>
      <c r="M38" s="13">
        <v>522</v>
      </c>
      <c r="N38" s="13"/>
      <c r="Q38" s="9"/>
      <c r="R38" s="10"/>
      <c r="S38" s="9"/>
      <c r="T38" s="9"/>
      <c r="U38" s="31"/>
      <c r="V38" s="32"/>
    </row>
    <row r="39" spans="1:22" x14ac:dyDescent="0.25">
      <c r="B39" t="s">
        <v>65</v>
      </c>
      <c r="D39" s="18">
        <v>175</v>
      </c>
      <c r="E39" s="18"/>
      <c r="G39" s="13">
        <v>135</v>
      </c>
      <c r="H39" s="13"/>
      <c r="J39" s="18">
        <v>150</v>
      </c>
      <c r="K39" s="18"/>
      <c r="M39" s="13">
        <v>188</v>
      </c>
      <c r="N39" s="13"/>
      <c r="P39" s="9"/>
      <c r="Q39" s="9"/>
      <c r="R39" s="10"/>
      <c r="S39" s="9"/>
      <c r="T39" s="9"/>
      <c r="U39" s="31"/>
      <c r="V39" s="32"/>
    </row>
    <row r="40" spans="1:22" x14ac:dyDescent="0.25">
      <c r="B40" t="s">
        <v>41</v>
      </c>
      <c r="D40" s="18">
        <v>500</v>
      </c>
      <c r="E40" s="18"/>
      <c r="G40" s="13">
        <f>688+107</f>
        <v>795</v>
      </c>
      <c r="H40" s="13"/>
      <c r="J40" s="18">
        <v>500</v>
      </c>
      <c r="K40" s="18"/>
      <c r="M40" s="13">
        <v>632</v>
      </c>
      <c r="N40" s="13"/>
      <c r="P40" s="9"/>
      <c r="Q40" s="9"/>
      <c r="R40" s="10"/>
      <c r="S40" s="9"/>
      <c r="T40" s="9"/>
    </row>
    <row r="41" spans="1:22" x14ac:dyDescent="0.25">
      <c r="B41" t="s">
        <v>70</v>
      </c>
      <c r="D41" s="18">
        <v>700</v>
      </c>
      <c r="E41" s="18"/>
      <c r="G41" s="13"/>
      <c r="H41" s="13"/>
      <c r="J41" s="18"/>
      <c r="K41" s="18"/>
      <c r="M41" s="13"/>
      <c r="N41" s="13"/>
      <c r="P41" s="9"/>
      <c r="Q41" s="9"/>
      <c r="R41" s="10"/>
      <c r="S41" s="9"/>
      <c r="T41" s="9"/>
    </row>
    <row r="42" spans="1:22" x14ac:dyDescent="0.25">
      <c r="B42" t="s">
        <v>24</v>
      </c>
      <c r="D42" s="18">
        <v>100</v>
      </c>
      <c r="E42" s="18"/>
      <c r="G42" s="13">
        <v>89</v>
      </c>
      <c r="H42" s="13"/>
      <c r="J42" s="18">
        <v>100</v>
      </c>
      <c r="K42" s="18"/>
      <c r="M42" s="13">
        <v>97</v>
      </c>
      <c r="N42" s="13"/>
      <c r="P42" s="9"/>
      <c r="Q42" s="9"/>
      <c r="R42" s="10"/>
      <c r="S42" s="9"/>
      <c r="T42" s="9"/>
    </row>
    <row r="43" spans="1:22" x14ac:dyDescent="0.25">
      <c r="B43" t="s">
        <v>26</v>
      </c>
      <c r="D43" s="19">
        <v>100</v>
      </c>
      <c r="E43" s="18"/>
      <c r="G43" s="15">
        <v>56</v>
      </c>
      <c r="H43" s="13"/>
      <c r="J43" s="19">
        <v>100</v>
      </c>
      <c r="K43" s="18"/>
      <c r="M43" s="15">
        <v>203</v>
      </c>
      <c r="N43" s="13"/>
      <c r="P43" s="9"/>
      <c r="Q43" s="9"/>
      <c r="R43" s="10"/>
      <c r="S43" s="9"/>
      <c r="T43" s="9"/>
    </row>
    <row r="44" spans="1:22" x14ac:dyDescent="0.25">
      <c r="D44" s="18"/>
      <c r="E44" s="18">
        <f>SUM(D35:D43)</f>
        <v>11635</v>
      </c>
      <c r="G44" s="13"/>
      <c r="H44" s="13">
        <f>SUM(G35:G43)</f>
        <v>11003</v>
      </c>
      <c r="J44" s="18"/>
      <c r="K44" s="18">
        <f>SUM(J35:J43)</f>
        <v>10675</v>
      </c>
      <c r="M44" s="13"/>
      <c r="N44" s="13">
        <f>SUM(M35:M43)</f>
        <v>11376</v>
      </c>
      <c r="P44" s="9"/>
      <c r="Q44" s="9"/>
      <c r="R44" s="10"/>
      <c r="S44" s="9"/>
      <c r="T44" s="9"/>
    </row>
    <row r="45" spans="1:22" ht="15.75" x14ac:dyDescent="0.25">
      <c r="A45" s="8" t="s">
        <v>42</v>
      </c>
      <c r="D45" s="18"/>
      <c r="E45" s="18"/>
      <c r="G45" s="13"/>
      <c r="H45" s="13"/>
      <c r="J45" s="18"/>
      <c r="K45" s="18"/>
      <c r="M45" s="13"/>
      <c r="N45" s="13"/>
      <c r="P45" s="9"/>
      <c r="Q45" s="9"/>
      <c r="R45" s="10"/>
      <c r="S45" s="9"/>
      <c r="T45" s="9"/>
    </row>
    <row r="46" spans="1:22" x14ac:dyDescent="0.25">
      <c r="B46" t="s">
        <v>43</v>
      </c>
      <c r="D46" s="18">
        <v>500</v>
      </c>
      <c r="E46" s="18"/>
      <c r="G46" s="13">
        <v>539</v>
      </c>
      <c r="H46" s="13"/>
      <c r="J46" s="18">
        <v>500</v>
      </c>
      <c r="K46" s="18"/>
      <c r="M46" s="13">
        <v>103</v>
      </c>
      <c r="N46" s="13"/>
      <c r="P46" s="9"/>
      <c r="Q46" s="9"/>
      <c r="R46" s="10"/>
      <c r="S46" s="9"/>
      <c r="T46" s="9"/>
    </row>
    <row r="47" spans="1:22" x14ac:dyDescent="0.25">
      <c r="B47" t="s">
        <v>50</v>
      </c>
      <c r="D47" s="18">
        <v>500</v>
      </c>
      <c r="E47" s="18"/>
      <c r="G47" s="13">
        <v>306</v>
      </c>
      <c r="H47" s="13"/>
      <c r="J47" s="18">
        <v>700</v>
      </c>
      <c r="K47" s="18"/>
      <c r="M47" s="13">
        <v>613</v>
      </c>
      <c r="N47" s="13"/>
      <c r="P47" s="9"/>
      <c r="Q47" s="9"/>
      <c r="R47" s="10"/>
      <c r="S47" s="9"/>
      <c r="T47" s="9"/>
    </row>
    <row r="48" spans="1:22" x14ac:dyDescent="0.25">
      <c r="B48" t="s">
        <v>44</v>
      </c>
      <c r="D48" s="19">
        <v>700</v>
      </c>
      <c r="E48" s="18"/>
      <c r="G48" s="15">
        <v>683</v>
      </c>
      <c r="H48" s="13"/>
      <c r="J48" s="19">
        <v>685</v>
      </c>
      <c r="K48" s="18"/>
      <c r="M48" s="15">
        <v>661</v>
      </c>
      <c r="N48" s="13"/>
      <c r="P48" s="9"/>
      <c r="Q48" s="9"/>
      <c r="R48" s="10"/>
      <c r="S48" s="9"/>
      <c r="T48" s="9"/>
    </row>
    <row r="49" spans="1:20" x14ac:dyDescent="0.25">
      <c r="D49" s="18"/>
      <c r="E49" s="19">
        <f>SUM(D46:D48)</f>
        <v>1700</v>
      </c>
      <c r="G49" s="13"/>
      <c r="H49" s="15">
        <f>SUM(G46:G48)</f>
        <v>1528</v>
      </c>
      <c r="J49" s="18"/>
      <c r="K49" s="19">
        <f>SUM(J46:J48)</f>
        <v>1885</v>
      </c>
      <c r="M49" s="13"/>
      <c r="N49" s="15">
        <f>SUM(M46:M48)</f>
        <v>1377</v>
      </c>
      <c r="P49" s="9"/>
      <c r="Q49" s="9"/>
      <c r="R49" s="10"/>
      <c r="S49" s="9"/>
      <c r="T49" s="9"/>
    </row>
    <row r="50" spans="1:20" ht="15.75" x14ac:dyDescent="0.25">
      <c r="A50" s="8" t="s">
        <v>45</v>
      </c>
      <c r="D50" s="18"/>
      <c r="E50" s="20">
        <f>SUM(E24:E49)</f>
        <v>26885</v>
      </c>
      <c r="G50" s="13"/>
      <c r="H50" s="21">
        <f>SUM(H24:H49)</f>
        <v>19129</v>
      </c>
      <c r="J50" s="18"/>
      <c r="K50" s="20">
        <f>SUM(K24:K49)</f>
        <v>18875</v>
      </c>
      <c r="M50" s="13"/>
      <c r="N50" s="21">
        <f>SUM(N24:N49)</f>
        <v>20727</v>
      </c>
      <c r="P50" s="9"/>
      <c r="Q50" s="9"/>
      <c r="R50" s="10"/>
      <c r="S50" s="9"/>
      <c r="T50" s="9"/>
    </row>
    <row r="51" spans="1:20" x14ac:dyDescent="0.25">
      <c r="D51" s="18"/>
      <c r="E51" s="18"/>
      <c r="G51" s="13"/>
      <c r="H51" s="13"/>
      <c r="J51" s="18"/>
      <c r="K51" s="18"/>
      <c r="M51" s="13"/>
      <c r="N51" s="13"/>
    </row>
    <row r="52" spans="1:20" ht="15.75" thickBot="1" x14ac:dyDescent="0.3">
      <c r="A52" t="s">
        <v>46</v>
      </c>
      <c r="D52" s="18"/>
      <c r="E52" s="22">
        <f>E22-E50</f>
        <v>-6720</v>
      </c>
      <c r="G52" s="13"/>
      <c r="H52" s="23">
        <f>H22-H50</f>
        <v>1565</v>
      </c>
      <c r="J52" s="18"/>
      <c r="K52" s="22">
        <f>K22-K50</f>
        <v>350</v>
      </c>
      <c r="M52" s="13"/>
      <c r="N52" s="23">
        <f>N22-N50</f>
        <v>-619</v>
      </c>
    </row>
    <row r="53" spans="1:20" ht="15.75" thickTop="1" x14ac:dyDescent="0.25"/>
    <row r="54" spans="1:20" x14ac:dyDescent="0.25">
      <c r="A54" s="24" t="s">
        <v>54</v>
      </c>
      <c r="B54" s="24"/>
      <c r="C54" s="24"/>
      <c r="D54" s="24"/>
      <c r="E54" s="30"/>
      <c r="F54" s="24" t="s">
        <v>54</v>
      </c>
      <c r="G54" s="25"/>
      <c r="H54" s="25"/>
      <c r="J54" s="30"/>
      <c r="K54" s="30"/>
      <c r="L54" s="24" t="s">
        <v>54</v>
      </c>
      <c r="M54" s="25"/>
      <c r="N54" s="25"/>
    </row>
    <row r="55" spans="1:20" x14ac:dyDescent="0.25">
      <c r="A55" s="25"/>
      <c r="B55" s="25" t="s">
        <v>63</v>
      </c>
      <c r="C55" s="25"/>
      <c r="D55" s="26">
        <v>1500</v>
      </c>
      <c r="F55" s="25"/>
      <c r="G55" s="25"/>
      <c r="H55" s="26"/>
      <c r="J55" s="13"/>
      <c r="L55" s="25" t="s">
        <v>66</v>
      </c>
      <c r="M55" s="25"/>
      <c r="N55" s="26">
        <v>2295</v>
      </c>
    </row>
    <row r="56" spans="1:20" x14ac:dyDescent="0.25">
      <c r="A56" s="25"/>
      <c r="B56" s="25" t="s">
        <v>71</v>
      </c>
      <c r="C56" s="25"/>
      <c r="D56" s="26">
        <v>3000</v>
      </c>
      <c r="F56" s="25" t="s">
        <v>63</v>
      </c>
      <c r="G56" s="25"/>
      <c r="H56" s="26">
        <v>1349</v>
      </c>
      <c r="J56" s="13"/>
      <c r="L56" s="25" t="s">
        <v>63</v>
      </c>
      <c r="M56" s="25"/>
      <c r="N56" s="26">
        <v>1049</v>
      </c>
    </row>
    <row r="57" spans="1:20" ht="15.75" thickBot="1" x14ac:dyDescent="0.3">
      <c r="A57" s="25"/>
      <c r="B57" s="25" t="s">
        <v>72</v>
      </c>
      <c r="C57" s="25"/>
      <c r="D57" s="26">
        <v>2800</v>
      </c>
      <c r="F57" s="25"/>
      <c r="G57" s="25"/>
      <c r="H57" s="27">
        <f>SUM(H55:H56)</f>
        <v>1349</v>
      </c>
      <c r="J57" s="13"/>
      <c r="L57" s="25"/>
      <c r="M57" s="25"/>
      <c r="N57" s="27">
        <f>SUM(N55:N56)</f>
        <v>3344</v>
      </c>
    </row>
    <row r="58" spans="1:20" ht="15.75" thickTop="1" x14ac:dyDescent="0.25">
      <c r="A58" s="25"/>
      <c r="B58" s="25" t="s">
        <v>73</v>
      </c>
      <c r="C58" s="25"/>
      <c r="D58" s="25">
        <v>1000</v>
      </c>
    </row>
    <row r="59" spans="1:20" ht="15.75" thickBot="1" x14ac:dyDescent="0.3">
      <c r="A59" s="25"/>
      <c r="B59" s="25"/>
      <c r="C59" s="25"/>
      <c r="D59" s="27">
        <f>SUM(D55:D58)</f>
        <v>8300</v>
      </c>
    </row>
    <row r="60" spans="1:20" ht="15.75" thickTop="1" x14ac:dyDescent="0.25"/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77994-6F97-42F0-86A2-1EECF4B46E7C}">
  <dimension ref="A1:U32"/>
  <sheetViews>
    <sheetView tabSelected="1" workbookViewId="0">
      <selection activeCell="B34" sqref="B34"/>
    </sheetView>
  </sheetViews>
  <sheetFormatPr defaultRowHeight="15" x14ac:dyDescent="0.25"/>
  <cols>
    <col min="1" max="1" width="2" customWidth="1"/>
    <col min="2" max="2" width="36.5703125" customWidth="1"/>
    <col min="3" max="3" width="14.5703125" customWidth="1"/>
    <col min="4" max="4" width="13" customWidth="1"/>
    <col min="5" max="5" width="2" customWidth="1"/>
    <col min="6" max="6" width="14.5703125" customWidth="1"/>
    <col min="7" max="7" width="13" customWidth="1"/>
    <col min="8" max="8" width="2.140625" customWidth="1"/>
  </cols>
  <sheetData>
    <row r="1" spans="1:21" ht="21" x14ac:dyDescent="0.35">
      <c r="A1" s="6" t="s">
        <v>0</v>
      </c>
      <c r="B1" s="6"/>
      <c r="C1" s="6"/>
      <c r="D1" s="6"/>
      <c r="E1" s="6"/>
      <c r="F1" s="6"/>
      <c r="G1" s="6"/>
      <c r="H1" s="6"/>
    </row>
    <row r="3" spans="1:21" ht="21" x14ac:dyDescent="0.35">
      <c r="A3" s="7" t="s">
        <v>1</v>
      </c>
    </row>
    <row r="4" spans="1:21" x14ac:dyDescent="0.25">
      <c r="D4" s="28">
        <v>45657</v>
      </c>
      <c r="G4" s="28">
        <v>45291</v>
      </c>
      <c r="S4" s="10"/>
    </row>
    <row r="5" spans="1:21" ht="18.75" x14ac:dyDescent="0.3">
      <c r="B5" s="2" t="s">
        <v>2</v>
      </c>
      <c r="D5" s="3" t="s">
        <v>7</v>
      </c>
      <c r="E5" s="2"/>
      <c r="G5" s="3" t="s">
        <v>7</v>
      </c>
      <c r="H5" s="2"/>
      <c r="O5" s="3"/>
      <c r="P5" s="3"/>
      <c r="Q5" s="3"/>
      <c r="R5" s="3"/>
      <c r="S5" s="12"/>
      <c r="T5" s="3"/>
      <c r="U5" s="3"/>
    </row>
    <row r="6" spans="1:21" x14ac:dyDescent="0.25">
      <c r="A6" s="1" t="s">
        <v>10</v>
      </c>
      <c r="C6" s="13"/>
      <c r="D6" s="13"/>
      <c r="F6" s="13"/>
      <c r="G6" s="13"/>
      <c r="O6" s="9"/>
      <c r="P6" s="9"/>
      <c r="Q6" s="9"/>
      <c r="R6" s="9"/>
      <c r="S6" s="10"/>
      <c r="T6" s="9"/>
      <c r="U6" s="9"/>
    </row>
    <row r="7" spans="1:21" x14ac:dyDescent="0.25">
      <c r="B7" t="s">
        <v>11</v>
      </c>
      <c r="C7" s="13"/>
      <c r="D7" s="14" t="s">
        <v>9</v>
      </c>
      <c r="F7" s="13"/>
      <c r="G7" s="14" t="s">
        <v>9</v>
      </c>
      <c r="K7" s="5"/>
      <c r="O7" s="9"/>
      <c r="P7" s="9"/>
      <c r="Q7" s="9"/>
      <c r="R7" s="9"/>
      <c r="S7" s="10"/>
      <c r="T7" s="9"/>
      <c r="U7" s="9"/>
    </row>
    <row r="8" spans="1:21" x14ac:dyDescent="0.25">
      <c r="C8" s="13"/>
      <c r="D8" s="13"/>
      <c r="F8" s="13"/>
      <c r="G8" s="13"/>
      <c r="K8" s="5"/>
      <c r="L8" s="5"/>
      <c r="O8" s="32"/>
      <c r="P8" s="9"/>
      <c r="Q8" s="9"/>
      <c r="R8" s="9"/>
      <c r="S8" s="10"/>
      <c r="T8" s="9"/>
      <c r="U8" s="9"/>
    </row>
    <row r="9" spans="1:21" x14ac:dyDescent="0.25">
      <c r="A9" s="1" t="s">
        <v>3</v>
      </c>
      <c r="C9" s="13"/>
      <c r="D9" s="13"/>
      <c r="F9" s="13"/>
      <c r="G9" s="13"/>
      <c r="K9" s="5"/>
      <c r="L9" s="5"/>
      <c r="O9" s="32"/>
      <c r="P9" s="9"/>
      <c r="Q9" s="9"/>
      <c r="R9" s="9"/>
      <c r="S9" s="10"/>
      <c r="T9" s="9"/>
      <c r="U9" s="9"/>
    </row>
    <row r="10" spans="1:21" x14ac:dyDescent="0.25">
      <c r="B10" t="s">
        <v>69</v>
      </c>
      <c r="C10" s="13">
        <v>0</v>
      </c>
      <c r="D10" s="13"/>
      <c r="F10" s="13">
        <v>434</v>
      </c>
      <c r="G10" s="13"/>
      <c r="L10" s="5"/>
      <c r="O10" s="32"/>
      <c r="P10" s="9"/>
      <c r="Q10" s="9"/>
      <c r="R10" s="9"/>
      <c r="S10" s="10"/>
      <c r="T10" s="9"/>
      <c r="U10" s="9"/>
    </row>
    <row r="11" spans="1:21" x14ac:dyDescent="0.25">
      <c r="B11" s="5" t="s">
        <v>17</v>
      </c>
      <c r="C11" s="10">
        <v>130</v>
      </c>
      <c r="F11">
        <v>225</v>
      </c>
      <c r="K11" s="5"/>
      <c r="O11" s="32"/>
      <c r="P11" s="9"/>
      <c r="Q11" s="9"/>
      <c r="R11" s="9"/>
      <c r="S11" s="10"/>
      <c r="T11" s="9"/>
      <c r="U11" s="9"/>
    </row>
    <row r="12" spans="1:21" x14ac:dyDescent="0.25">
      <c r="B12" s="5" t="s">
        <v>56</v>
      </c>
      <c r="C12" s="10">
        <v>42.5</v>
      </c>
      <c r="F12">
        <v>83</v>
      </c>
      <c r="K12" s="1"/>
      <c r="L12" s="5"/>
      <c r="O12" s="32"/>
      <c r="P12" s="9"/>
      <c r="Q12" s="9"/>
      <c r="R12" s="9"/>
      <c r="S12" s="10"/>
      <c r="T12" s="9"/>
      <c r="U12" s="9"/>
    </row>
    <row r="13" spans="1:21" x14ac:dyDescent="0.25">
      <c r="B13" t="s">
        <v>53</v>
      </c>
      <c r="C13" s="11">
        <v>160</v>
      </c>
      <c r="F13" s="15">
        <v>477</v>
      </c>
      <c r="L13" s="1"/>
      <c r="O13" s="32"/>
      <c r="P13" s="9"/>
      <c r="Q13" s="9"/>
      <c r="R13" s="9"/>
      <c r="S13" s="10"/>
      <c r="T13" s="9"/>
      <c r="U13" s="9"/>
    </row>
    <row r="14" spans="1:21" x14ac:dyDescent="0.25">
      <c r="C14" s="13"/>
      <c r="D14" s="13">
        <f>SUM(C10:C13)</f>
        <v>332.5</v>
      </c>
      <c r="F14" s="13"/>
      <c r="G14" s="13">
        <f>SUM(F10:F13)</f>
        <v>1219</v>
      </c>
      <c r="O14" s="32"/>
      <c r="P14" s="9"/>
      <c r="Q14" s="9"/>
      <c r="R14" s="9"/>
      <c r="S14" s="10"/>
      <c r="T14" s="9"/>
      <c r="U14" s="9"/>
    </row>
    <row r="15" spans="1:21" x14ac:dyDescent="0.25">
      <c r="A15" s="1" t="s">
        <v>4</v>
      </c>
      <c r="B15" s="1"/>
      <c r="C15" s="16"/>
      <c r="D15" s="16"/>
      <c r="E15" s="1"/>
      <c r="F15" s="16"/>
      <c r="G15" s="16"/>
      <c r="H15" s="5"/>
      <c r="O15" s="32"/>
      <c r="P15" s="9"/>
      <c r="Q15" s="9"/>
      <c r="R15" s="9"/>
      <c r="S15" s="10"/>
      <c r="T15" s="9"/>
      <c r="U15" s="9"/>
    </row>
    <row r="16" spans="1:21" x14ac:dyDescent="0.25">
      <c r="B16" t="s">
        <v>5</v>
      </c>
      <c r="C16" s="13">
        <v>1100</v>
      </c>
      <c r="D16" s="13"/>
      <c r="F16" s="13">
        <v>339</v>
      </c>
      <c r="G16" s="13"/>
      <c r="O16" s="32"/>
      <c r="P16" s="9"/>
      <c r="Q16" s="9"/>
      <c r="R16" s="9"/>
      <c r="S16" s="10"/>
      <c r="T16" s="9"/>
      <c r="U16" s="9"/>
    </row>
    <row r="17" spans="1:21" x14ac:dyDescent="0.25">
      <c r="B17" t="s">
        <v>67</v>
      </c>
      <c r="C17" s="13">
        <v>45484</v>
      </c>
      <c r="D17" s="13"/>
      <c r="F17" s="13">
        <f>45018</f>
        <v>45018</v>
      </c>
      <c r="G17" s="13"/>
      <c r="H17" s="1"/>
      <c r="O17" s="32"/>
      <c r="P17" s="9"/>
      <c r="Q17" s="9"/>
      <c r="R17" s="9"/>
      <c r="S17" s="10"/>
      <c r="T17" s="9"/>
      <c r="U17" s="9"/>
    </row>
    <row r="18" spans="1:21" x14ac:dyDescent="0.25">
      <c r="B18" t="s">
        <v>68</v>
      </c>
      <c r="C18" s="13">
        <v>2410</v>
      </c>
      <c r="D18" s="13"/>
      <c r="F18" s="13">
        <v>1138</v>
      </c>
      <c r="G18" s="13"/>
      <c r="H18" s="1"/>
      <c r="O18" s="32"/>
      <c r="P18" s="9"/>
      <c r="Q18" s="9"/>
      <c r="R18" s="9"/>
      <c r="S18" s="10"/>
      <c r="T18" s="9"/>
      <c r="U18" s="9"/>
    </row>
    <row r="19" spans="1:21" x14ac:dyDescent="0.25">
      <c r="B19" t="s">
        <v>6</v>
      </c>
      <c r="C19" s="15">
        <v>147</v>
      </c>
      <c r="D19" s="13"/>
      <c r="F19" s="15">
        <v>132</v>
      </c>
      <c r="G19" s="13"/>
      <c r="O19" s="32"/>
      <c r="P19" s="9"/>
      <c r="Q19" s="9"/>
      <c r="R19" s="9"/>
      <c r="S19" s="10"/>
      <c r="T19" s="9"/>
      <c r="U19" s="9"/>
    </row>
    <row r="20" spans="1:21" x14ac:dyDescent="0.25">
      <c r="C20" s="13"/>
      <c r="D20" s="13">
        <f>SUM(C16:C19)</f>
        <v>49141</v>
      </c>
      <c r="F20" s="13"/>
      <c r="G20" s="13">
        <f>SUM(F16:F19)</f>
        <v>46627</v>
      </c>
      <c r="O20" s="32"/>
      <c r="P20" s="9"/>
      <c r="Q20" s="9"/>
      <c r="R20" s="9"/>
      <c r="S20" s="10"/>
      <c r="T20" s="9"/>
      <c r="U20" s="9"/>
    </row>
    <row r="21" spans="1:21" ht="15.75" thickBot="1" x14ac:dyDescent="0.3">
      <c r="C21" s="13"/>
      <c r="D21" s="17">
        <f>SUM(D8:D20)</f>
        <v>49473.5</v>
      </c>
      <c r="F21" s="13"/>
      <c r="G21" s="17">
        <f>SUM(G8:G20)</f>
        <v>47846</v>
      </c>
      <c r="K21" s="1"/>
      <c r="O21" s="32"/>
      <c r="P21" s="9"/>
      <c r="Q21" s="9"/>
      <c r="R21" s="9"/>
      <c r="S21" s="10"/>
      <c r="T21" s="9"/>
      <c r="U21" s="9"/>
    </row>
    <row r="22" spans="1:21" ht="19.5" thickTop="1" x14ac:dyDescent="0.3">
      <c r="B22" s="2" t="s">
        <v>12</v>
      </c>
      <c r="C22" s="13"/>
      <c r="D22" s="13"/>
      <c r="E22" s="2"/>
      <c r="F22" s="13"/>
      <c r="G22" s="13"/>
      <c r="O22" s="32"/>
      <c r="P22" s="9"/>
      <c r="Q22" s="9"/>
      <c r="R22" s="9"/>
      <c r="S22" s="10"/>
      <c r="T22" s="9"/>
      <c r="U22" s="9"/>
    </row>
    <row r="23" spans="1:21" x14ac:dyDescent="0.25">
      <c r="A23" s="1" t="s">
        <v>13</v>
      </c>
      <c r="C23" s="13"/>
      <c r="D23" s="13"/>
      <c r="F23" s="13"/>
      <c r="G23" s="13"/>
      <c r="K23" s="5"/>
      <c r="L23" s="1"/>
      <c r="O23" s="32"/>
      <c r="P23" s="9"/>
      <c r="Q23" s="9"/>
      <c r="R23" s="9"/>
      <c r="S23" s="10"/>
      <c r="T23" s="9"/>
      <c r="U23" s="9"/>
    </row>
    <row r="24" spans="1:21" ht="18.75" x14ac:dyDescent="0.3">
      <c r="B24" t="s">
        <v>14</v>
      </c>
      <c r="C24" s="13"/>
      <c r="D24" s="13">
        <v>46660</v>
      </c>
      <c r="F24" s="13"/>
      <c r="G24" s="13">
        <v>47279</v>
      </c>
      <c r="H24" s="2"/>
      <c r="K24" s="5"/>
      <c r="O24" s="32"/>
      <c r="P24" s="9"/>
      <c r="Q24" s="9"/>
      <c r="R24" s="9"/>
      <c r="S24" s="10"/>
      <c r="T24" s="9"/>
      <c r="U24" s="9"/>
    </row>
    <row r="25" spans="1:21" x14ac:dyDescent="0.25">
      <c r="B25" t="s">
        <v>15</v>
      </c>
      <c r="C25" s="13"/>
      <c r="D25" s="15">
        <v>1565.3500000000031</v>
      </c>
      <c r="F25" s="13"/>
      <c r="G25" s="15">
        <v>-619</v>
      </c>
      <c r="K25" s="5"/>
      <c r="L25" s="5"/>
      <c r="O25" s="32"/>
      <c r="P25" s="9"/>
      <c r="Q25" s="9"/>
      <c r="R25" s="9"/>
      <c r="S25" s="10"/>
      <c r="T25" s="9"/>
      <c r="U25" s="9"/>
    </row>
    <row r="26" spans="1:21" x14ac:dyDescent="0.25">
      <c r="C26" s="13"/>
      <c r="D26" s="13">
        <f>SUM(D24:D25)</f>
        <v>48225.350000000006</v>
      </c>
      <c r="F26" s="13"/>
      <c r="G26" s="13">
        <f>SUM(G24:G25)</f>
        <v>46660</v>
      </c>
      <c r="K26" s="5"/>
      <c r="L26" s="5"/>
      <c r="O26" s="32"/>
      <c r="P26" s="9"/>
      <c r="Q26" s="9"/>
      <c r="R26" s="9"/>
      <c r="S26" s="10"/>
      <c r="T26" s="9"/>
      <c r="U26" s="9"/>
    </row>
    <row r="27" spans="1:21" x14ac:dyDescent="0.25">
      <c r="A27" s="1" t="s">
        <v>16</v>
      </c>
      <c r="B27" s="1"/>
      <c r="C27" s="16"/>
      <c r="D27" s="16"/>
      <c r="E27" s="1"/>
      <c r="F27" s="16"/>
      <c r="G27" s="16"/>
      <c r="K27" s="5"/>
      <c r="L27" s="5"/>
      <c r="O27" s="32"/>
      <c r="P27" s="9"/>
      <c r="Q27" s="9"/>
      <c r="R27" s="9"/>
      <c r="S27" s="10"/>
      <c r="T27" s="9"/>
      <c r="U27" s="9"/>
    </row>
    <row r="28" spans="1:21" x14ac:dyDescent="0.25">
      <c r="B28" t="s">
        <v>58</v>
      </c>
      <c r="C28" s="13">
        <v>1190</v>
      </c>
      <c r="D28" s="13"/>
      <c r="F28" s="13">
        <v>1171</v>
      </c>
      <c r="G28" s="13"/>
      <c r="K28" s="5"/>
      <c r="L28" s="5"/>
      <c r="O28" s="32"/>
      <c r="P28" s="9"/>
      <c r="Q28" s="9"/>
      <c r="R28" s="9"/>
      <c r="S28" s="10"/>
      <c r="T28" s="9"/>
      <c r="U28" s="9"/>
    </row>
    <row r="29" spans="1:21" x14ac:dyDescent="0.25">
      <c r="B29" t="s">
        <v>18</v>
      </c>
      <c r="C29" s="15">
        <v>59</v>
      </c>
      <c r="D29" s="13"/>
      <c r="F29" s="15">
        <v>15</v>
      </c>
      <c r="G29" s="13"/>
      <c r="O29" s="9"/>
      <c r="P29" s="9"/>
      <c r="Q29" s="9"/>
      <c r="R29" s="9"/>
      <c r="S29" s="10"/>
      <c r="T29" s="9"/>
      <c r="U29" s="9"/>
    </row>
    <row r="30" spans="1:21" x14ac:dyDescent="0.25">
      <c r="C30" s="13"/>
      <c r="D30" s="13">
        <f>SUM(C28:C29)</f>
        <v>1249</v>
      </c>
      <c r="F30" s="13"/>
      <c r="G30" s="13">
        <f>SUM(F28:F29)</f>
        <v>1186</v>
      </c>
    </row>
    <row r="31" spans="1:21" ht="15.75" thickBot="1" x14ac:dyDescent="0.3">
      <c r="C31" s="13"/>
      <c r="D31" s="17">
        <f>SUM(D26:D30)</f>
        <v>49474.350000000006</v>
      </c>
      <c r="F31" s="13"/>
      <c r="G31" s="17">
        <f>SUM(G26:G30)</f>
        <v>47846</v>
      </c>
    </row>
    <row r="32" spans="1:21" ht="15.75" thickTop="1" x14ac:dyDescent="0.25"/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StaatB&amp;L2024</vt:lpstr>
      <vt:lpstr>balans 31122024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Boekhouding</dc:creator>
  <cp:lastModifiedBy>jan de bruijn</cp:lastModifiedBy>
  <cp:lastPrinted>2025-03-16T16:28:16Z</cp:lastPrinted>
  <dcterms:created xsi:type="dcterms:W3CDTF">2019-02-28T07:37:10Z</dcterms:created>
  <dcterms:modified xsi:type="dcterms:W3CDTF">2025-03-18T17:24:34Z</dcterms:modified>
</cp:coreProperties>
</file>